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Crewman AS20B Parts Manual a 26" sheetId="1" r:id="rId1"/>
    <sheet name="Sheet1" sheetId="2" r:id="rId2"/>
  </sheets>
  <externalReferences>
    <externalReference r:id="rId3"/>
  </externalReferences>
  <calcPr calcId="0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"/>
</calcChain>
</file>

<file path=xl/sharedStrings.xml><?xml version="1.0" encoding="utf-8"?>
<sst xmlns="http://schemas.openxmlformats.org/spreadsheetml/2006/main" count="266" uniqueCount="131">
  <si>
    <t>ABILA 42-52</t>
  </si>
  <si>
    <t>POS.</t>
  </si>
  <si>
    <t>QTÀ</t>
  </si>
  <si>
    <t>CODICE</t>
  </si>
  <si>
    <t>DESCRIZIONE</t>
  </si>
  <si>
    <t>DESCRIPTION</t>
  </si>
  <si>
    <t>BENENNUNG</t>
  </si>
  <si>
    <t>DESCRIPCION</t>
  </si>
  <si>
    <t>NIPPLO MM 3/8-3/8 OTTONE FILETTO CONICO</t>
  </si>
  <si>
    <t>NIPPLE</t>
  </si>
  <si>
    <t>RACCORD</t>
  </si>
  <si>
    <t>NIPPEL</t>
  </si>
  <si>
    <t>BOQUILLA ROSCADA</t>
  </si>
  <si>
    <t>CORPO RUBINETTO 3/8 FORO FIL. M5</t>
  </si>
  <si>
    <t>COCK</t>
  </si>
  <si>
    <t>ROBINET</t>
  </si>
  <si>
    <t>WASSERHAHN</t>
  </si>
  <si>
    <t>GRIFO</t>
  </si>
  <si>
    <t>PORTAG. DIRITTO 3/8 x13 2 GRADINI OTTONE</t>
  </si>
  <si>
    <t>CONNECTOR</t>
  </si>
  <si>
    <t>SCHLAUCHANSCHLUSS</t>
  </si>
  <si>
    <t>EMPALME TUBO DE GOMA</t>
  </si>
  <si>
    <t>LEVA RUBINETTO L=45</t>
  </si>
  <si>
    <t>LEVER</t>
  </si>
  <si>
    <t>LEVIER</t>
  </si>
  <si>
    <t>HEBEL</t>
  </si>
  <si>
    <t>PALANCA</t>
  </si>
  <si>
    <t>VITE M4X6 TC UNI 6107 INOX A2</t>
  </si>
  <si>
    <t>SCREW</t>
  </si>
  <si>
    <t>VIS</t>
  </si>
  <si>
    <t>SCHRAUBE</t>
  </si>
  <si>
    <t>TORNILLO</t>
  </si>
  <si>
    <t>ASTA RUBINETTO ABILA</t>
  </si>
  <si>
    <t>ROD</t>
  </si>
  <si>
    <t>TIGE</t>
  </si>
  <si>
    <t>STANGE</t>
  </si>
  <si>
    <t>VARILLA</t>
  </si>
  <si>
    <t>SPILLO DIAM.1.8X34</t>
  </si>
  <si>
    <t>CLIP</t>
  </si>
  <si>
    <t>EPINGLE</t>
  </si>
  <si>
    <t>SPLINT</t>
  </si>
  <si>
    <t>ESPIGA</t>
  </si>
  <si>
    <t>DADO M5 A SALDARE</t>
  </si>
  <si>
    <t>NUT</t>
  </si>
  <si>
    <t>ECROU</t>
  </si>
  <si>
    <t>MUTTER</t>
  </si>
  <si>
    <t>TUERCA</t>
  </si>
  <si>
    <t>MOLLA 12x1,5x15</t>
  </si>
  <si>
    <t>SPRING</t>
  </si>
  <si>
    <t>RESSORT</t>
  </si>
  <si>
    <t>FEDER</t>
  </si>
  <si>
    <t>RESORTE</t>
  </si>
  <si>
    <t>ROSETTA PVC 6x30x3 NERA</t>
  </si>
  <si>
    <t>WASHER</t>
  </si>
  <si>
    <t>RONDELLE</t>
  </si>
  <si>
    <t>UNTERLAGSCHEIBE</t>
  </si>
  <si>
    <t>ARANDELA</t>
  </si>
  <si>
    <t>ROSETTA SOTTOVITE D=5X20</t>
  </si>
  <si>
    <t>SPECIAL WASHER</t>
  </si>
  <si>
    <t>RONDELLE SPECIALE</t>
  </si>
  <si>
    <t>UNTERLAGSCHEIBE SPEZIAL</t>
  </si>
  <si>
    <t>ARANDELA ESPECIAL</t>
  </si>
  <si>
    <t>MANOPOLA M5 13x43</t>
  </si>
  <si>
    <t>KNOB COMMUT.</t>
  </si>
  <si>
    <t>POIGNEE COMM.</t>
  </si>
  <si>
    <t>HANDGRIFF SCHALT.</t>
  </si>
  <si>
    <t>EMPUÑADURA CONM.</t>
  </si>
  <si>
    <t>DADO M5x5 UNI 5587 ZINC</t>
  </si>
  <si>
    <t>FASCETTA A VITE  12 -20 - 9</t>
  </si>
  <si>
    <t>CLAMP</t>
  </si>
  <si>
    <t>COLLIER</t>
  </si>
  <si>
    <t>BRIDE</t>
  </si>
  <si>
    <t>ABRAZADERA</t>
  </si>
  <si>
    <t>FASCETTA IN PLASTICA 4,8X200</t>
  </si>
  <si>
    <t>DISTRIBUTORE SENZA LAMELLA</t>
  </si>
  <si>
    <t>FITTING</t>
  </si>
  <si>
    <t>VERSCHRAUBUNG</t>
  </si>
  <si>
    <t>RACOR</t>
  </si>
  <si>
    <t>DADO M14x1,5 UNI 5589 ZINC</t>
  </si>
  <si>
    <t>MUT</t>
  </si>
  <si>
    <t>TUBO DIAM.12X370 PVC SPIR.TRASPARENTE</t>
  </si>
  <si>
    <t>PIPE</t>
  </si>
  <si>
    <t>TUBE</t>
  </si>
  <si>
    <t>ROHR</t>
  </si>
  <si>
    <t>TUBO</t>
  </si>
  <si>
    <t>TUBO DIAM. 8X400 VITREO</t>
  </si>
  <si>
    <t>ABILA 17-20</t>
  </si>
  <si>
    <t>TUBO DIAM.12X700 PVC SPIR.TRASPARENTE</t>
  </si>
  <si>
    <t>E83943</t>
  </si>
  <si>
    <t>Nipple, Double Male 3/8"</t>
  </si>
  <si>
    <t>E83361</t>
  </si>
  <si>
    <t>Ball Valve, 5/8 Double Female</t>
  </si>
  <si>
    <t>E82269</t>
  </si>
  <si>
    <t>Barbed Fitting, 3/8 in.</t>
  </si>
  <si>
    <t>E83534</t>
  </si>
  <si>
    <t>Solution valve lever</t>
  </si>
  <si>
    <t>E83816</t>
  </si>
  <si>
    <t>Screw</t>
  </si>
  <si>
    <t>E83532</t>
  </si>
  <si>
    <t>Solution rod</t>
  </si>
  <si>
    <t>E83537</t>
  </si>
  <si>
    <t>Clip</t>
  </si>
  <si>
    <t>E83845</t>
  </si>
  <si>
    <t>Nut, M5</t>
  </si>
  <si>
    <t>E82309</t>
  </si>
  <si>
    <t>Spring, Compression</t>
  </si>
  <si>
    <t>E83798</t>
  </si>
  <si>
    <t>Flat Washer M6x30x3 PVC Black</t>
  </si>
  <si>
    <t>E83850</t>
  </si>
  <si>
    <t>Flat Washer M5x20 SS</t>
  </si>
  <si>
    <t>E83639</t>
  </si>
  <si>
    <t>Solution control knob</t>
  </si>
  <si>
    <t>E83535</t>
  </si>
  <si>
    <t>Hex Nut, M5x5 Zinc</t>
  </si>
  <si>
    <t>E83499</t>
  </si>
  <si>
    <t>Clamp  DRS/CRS</t>
  </si>
  <si>
    <t>E81565</t>
  </si>
  <si>
    <t>Clamp, 4.8x200 Black</t>
  </si>
  <si>
    <t>400884</t>
  </si>
  <si>
    <t>E88198</t>
  </si>
  <si>
    <t>Nut</t>
  </si>
  <si>
    <t>E82693</t>
  </si>
  <si>
    <t>Hose, 17 OD x 12 ID x L 420</t>
  </si>
  <si>
    <t>E82494</t>
  </si>
  <si>
    <t>Tube, Solution Abila</t>
  </si>
  <si>
    <t/>
  </si>
  <si>
    <t>E82306</t>
  </si>
  <si>
    <t>Hose</t>
  </si>
  <si>
    <t>ITEM</t>
  </si>
  <si>
    <t>SKU</t>
  </si>
  <si>
    <t>QTY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</si>
</sst>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9.5"/>
      <name val="Times New Roman"/>
      <family val="1"/>
    </font>
    <font>
      <b/>
      <sz val="11"/>
      <name val="Times New Roman"/>
      <family val="1"/>
    </font>
    <font>
      <sz val="9.5"/>
      <name val="Arial"/>
      <family val="2"/>
    </font>
    <font>
      <sz val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indent="3"/>
    </xf>
    <xf numFmtId="0" fontId="6" fillId="0" borderId="1" xfId="0" applyFont="1" applyBorder="1" applyAlignment="1">
      <alignment horizontal="left" indent="2"/>
    </xf>
    <xf numFmtId="0" fontId="5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8"/>
  <sheetViews>
    <sheetView workbookViewId="0">
      <selection activeCell="A2" sqref="A2:G38"/>
    </sheetView>
  </sheetViews>
  <sheetFormatPr defaultRowHeight="12.75"/>
  <cols>
    <col min="1" max="1" width="42.7109375" customWidth="1"/>
    <col min="2" max="2" width="8.42578125" customWidth="1"/>
    <col min="3" max="3" width="8.140625" customWidth="1"/>
    <col min="4" max="4" width="29" customWidth="1"/>
    <col min="5" max="7" width="14.42578125" customWidth="1"/>
    <col min="8" max="8" width="17.42578125" customWidth="1"/>
    <col min="9" max="9" width="23.140625" customWidth="1"/>
    <col min="10" max="10" width="20.28515625" customWidth="1"/>
  </cols>
  <sheetData>
    <row r="2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/>
      <c r="G2" s="1"/>
      <c r="H2" s="1" t="s">
        <v>5</v>
      </c>
      <c r="I2" s="1" t="s">
        <v>6</v>
      </c>
      <c r="J2" s="1" t="s">
        <v>7</v>
      </c>
    </row>
    <row r="3" spans="1:10">
      <c r="A3" s="3">
        <v>1</v>
      </c>
      <c r="B3" s="3">
        <v>1</v>
      </c>
      <c r="C3" s="3">
        <v>410431</v>
      </c>
      <c r="D3" s="1" t="s">
        <v>8</v>
      </c>
      <c r="E3" s="1" t="s">
        <v>9</v>
      </c>
      <c r="F3" s="4" t="str">
        <f>LEFT(IFERROR(VLOOKUP(TRIM(C3),[1]!Table_Query_from_BetcoViews[[AlternateID]:[MainSKU]],4,FALSE),C3),6)</f>
        <v>E83943</v>
      </c>
      <c r="G3" s="4" t="str">
        <f>IFERROR(VLOOKUP(TRIM(C3),[1]!Table_Query_from_BetcoViews[[AlternateID]:[ItemDescr2]],5,FALSE),D3)</f>
        <v>Nipple, Double Male 3/8"</v>
      </c>
      <c r="H3" s="1" t="s">
        <v>10</v>
      </c>
      <c r="I3" s="1" t="s">
        <v>11</v>
      </c>
      <c r="J3" s="1" t="s">
        <v>12</v>
      </c>
    </row>
    <row r="4" spans="1:10">
      <c r="A4" s="3">
        <v>2</v>
      </c>
      <c r="B4" s="3">
        <v>1</v>
      </c>
      <c r="C4" s="3">
        <v>410332</v>
      </c>
      <c r="D4" s="1" t="s">
        <v>13</v>
      </c>
      <c r="E4" s="1" t="s">
        <v>14</v>
      </c>
      <c r="F4" s="4" t="str">
        <f>LEFT(IFERROR(VLOOKUP(TRIM(C4),[1]!Table_Query_from_BetcoViews[[AlternateID]:[MainSKU]],4,FALSE),C4),6)</f>
        <v>E83361</v>
      </c>
      <c r="G4" s="4" t="str">
        <f>IFERROR(VLOOKUP(TRIM(C4),[1]!Table_Query_from_BetcoViews[[AlternateID]:[ItemDescr2]],5,FALSE),D4)</f>
        <v>Ball Valve, 5/8 Double Female</v>
      </c>
      <c r="H4" s="1" t="s">
        <v>15</v>
      </c>
      <c r="I4" s="1" t="s">
        <v>16</v>
      </c>
      <c r="J4" s="1" t="s">
        <v>17</v>
      </c>
    </row>
    <row r="5" spans="1:10">
      <c r="A5" s="3">
        <v>3</v>
      </c>
      <c r="B5" s="3">
        <v>1</v>
      </c>
      <c r="C5" s="3">
        <v>420741</v>
      </c>
      <c r="D5" s="1" t="s">
        <v>18</v>
      </c>
      <c r="E5" s="1" t="s">
        <v>19</v>
      </c>
      <c r="F5" s="4" t="str">
        <f>LEFT(IFERROR(VLOOKUP(TRIM(C5),[1]!Table_Query_from_BetcoViews[[AlternateID]:[MainSKU]],4,FALSE),C5),6)</f>
        <v>E82269</v>
      </c>
      <c r="G5" s="4" t="str">
        <f>IFERROR(VLOOKUP(TRIM(C5),[1]!Table_Query_from_BetcoViews[[AlternateID]:[ItemDescr2]],5,FALSE),D5)</f>
        <v>Barbed Fitting, 3/8 in.</v>
      </c>
      <c r="H5" s="1" t="s">
        <v>10</v>
      </c>
      <c r="I5" s="1" t="s">
        <v>20</v>
      </c>
      <c r="J5" s="1" t="s">
        <v>21</v>
      </c>
    </row>
    <row r="6" spans="1:10">
      <c r="A6" s="3">
        <v>4</v>
      </c>
      <c r="B6" s="3">
        <v>1</v>
      </c>
      <c r="C6" s="3">
        <v>400881</v>
      </c>
      <c r="D6" s="1" t="s">
        <v>22</v>
      </c>
      <c r="E6" s="1" t="s">
        <v>23</v>
      </c>
      <c r="F6" s="4" t="str">
        <f>LEFT(IFERROR(VLOOKUP(TRIM(C6),[1]!Table_Query_from_BetcoViews[[AlternateID]:[MainSKU]],4,FALSE),C6),6)</f>
        <v>E83534</v>
      </c>
      <c r="G6" s="4" t="str">
        <f>IFERROR(VLOOKUP(TRIM(C6),[1]!Table_Query_from_BetcoViews[[AlternateID]:[ItemDescr2]],5,FALSE),D6)</f>
        <v>Solution valve lever</v>
      </c>
      <c r="H6" s="1" t="s">
        <v>24</v>
      </c>
      <c r="I6" s="1" t="s">
        <v>25</v>
      </c>
      <c r="J6" s="1" t="s">
        <v>26</v>
      </c>
    </row>
    <row r="7" spans="1:10">
      <c r="A7" s="3">
        <v>5</v>
      </c>
      <c r="B7" s="3">
        <v>1</v>
      </c>
      <c r="C7" s="3">
        <v>408767</v>
      </c>
      <c r="D7" s="1" t="s">
        <v>27</v>
      </c>
      <c r="E7" s="1" t="s">
        <v>28</v>
      </c>
      <c r="F7" s="4" t="str">
        <f>LEFT(IFERROR(VLOOKUP(TRIM(C7),[1]!Table_Query_from_BetcoViews[[AlternateID]:[MainSKU]],4,FALSE),C7),6)</f>
        <v>E83816</v>
      </c>
      <c r="G7" s="4" t="str">
        <f>IFERROR(VLOOKUP(TRIM(C7),[1]!Table_Query_from_BetcoViews[[AlternateID]:[ItemDescr2]],5,FALSE),D7)</f>
        <v>Screw</v>
      </c>
      <c r="H7" s="1" t="s">
        <v>29</v>
      </c>
      <c r="I7" s="1" t="s">
        <v>30</v>
      </c>
      <c r="J7" s="1" t="s">
        <v>31</v>
      </c>
    </row>
    <row r="8" spans="1:10">
      <c r="A8" s="3">
        <v>6</v>
      </c>
      <c r="B8" s="3">
        <v>1</v>
      </c>
      <c r="C8" s="3">
        <v>206843</v>
      </c>
      <c r="D8" s="1" t="s">
        <v>32</v>
      </c>
      <c r="E8" s="1" t="s">
        <v>33</v>
      </c>
      <c r="F8" s="4" t="str">
        <f>LEFT(IFERROR(VLOOKUP(TRIM(C8),[1]!Table_Query_from_BetcoViews[[AlternateID]:[MainSKU]],4,FALSE),C8),6)</f>
        <v>E83532</v>
      </c>
      <c r="G8" s="4" t="str">
        <f>IFERROR(VLOOKUP(TRIM(C8),[1]!Table_Query_from_BetcoViews[[AlternateID]:[ItemDescr2]],5,FALSE),D8)</f>
        <v>Solution rod</v>
      </c>
      <c r="H8" s="1" t="s">
        <v>34</v>
      </c>
      <c r="I8" s="1" t="s">
        <v>35</v>
      </c>
      <c r="J8" s="1" t="s">
        <v>36</v>
      </c>
    </row>
    <row r="9" spans="1:10">
      <c r="A9" s="3">
        <v>7</v>
      </c>
      <c r="B9" s="3">
        <v>1</v>
      </c>
      <c r="C9" s="3">
        <v>409394</v>
      </c>
      <c r="D9" s="1" t="s">
        <v>37</v>
      </c>
      <c r="E9" s="1" t="s">
        <v>38</v>
      </c>
      <c r="F9" s="4" t="str">
        <f>LEFT(IFERROR(VLOOKUP(TRIM(C9),[1]!Table_Query_from_BetcoViews[[AlternateID]:[MainSKU]],4,FALSE),C9),6)</f>
        <v>E83537</v>
      </c>
      <c r="G9" s="4" t="str">
        <f>IFERROR(VLOOKUP(TRIM(C9),[1]!Table_Query_from_BetcoViews[[AlternateID]:[ItemDescr2]],5,FALSE),D9)</f>
        <v>Clip</v>
      </c>
      <c r="H9" s="1" t="s">
        <v>39</v>
      </c>
      <c r="I9" s="1" t="s">
        <v>40</v>
      </c>
      <c r="J9" s="1" t="s">
        <v>41</v>
      </c>
    </row>
    <row r="10" spans="1:10">
      <c r="A10" s="3">
        <v>8</v>
      </c>
      <c r="B10" s="3">
        <v>1</v>
      </c>
      <c r="C10" s="3">
        <v>409127</v>
      </c>
      <c r="D10" s="1" t="s">
        <v>42</v>
      </c>
      <c r="E10" s="1" t="s">
        <v>43</v>
      </c>
      <c r="F10" s="4" t="str">
        <f>LEFT(IFERROR(VLOOKUP(TRIM(C10),[1]!Table_Query_from_BetcoViews[[AlternateID]:[MainSKU]],4,FALSE),C10),6)</f>
        <v>E83845</v>
      </c>
      <c r="G10" s="4" t="str">
        <f>IFERROR(VLOOKUP(TRIM(C10),[1]!Table_Query_from_BetcoViews[[AlternateID]:[ItemDescr2]],5,FALSE),D10)</f>
        <v>Nut, M5</v>
      </c>
      <c r="H10" s="1" t="s">
        <v>44</v>
      </c>
      <c r="I10" s="1" t="s">
        <v>45</v>
      </c>
      <c r="J10" s="1" t="s">
        <v>46</v>
      </c>
    </row>
    <row r="11" spans="1:10">
      <c r="A11" s="3">
        <v>9</v>
      </c>
      <c r="B11" s="3">
        <v>1</v>
      </c>
      <c r="C11" s="3">
        <v>408094</v>
      </c>
      <c r="D11" s="1" t="s">
        <v>47</v>
      </c>
      <c r="E11" s="1" t="s">
        <v>48</v>
      </c>
      <c r="F11" s="4" t="str">
        <f>LEFT(IFERROR(VLOOKUP(TRIM(C11),[1]!Table_Query_from_BetcoViews[[AlternateID]:[MainSKU]],4,FALSE),C11),6)</f>
        <v>E82309</v>
      </c>
      <c r="G11" s="4" t="str">
        <f>IFERROR(VLOOKUP(TRIM(C11),[1]!Table_Query_from_BetcoViews[[AlternateID]:[ItemDescr2]],5,FALSE),D11)</f>
        <v>Spring, Compression</v>
      </c>
      <c r="H11" s="1" t="s">
        <v>49</v>
      </c>
      <c r="I11" s="1" t="s">
        <v>50</v>
      </c>
      <c r="J11" s="1" t="s">
        <v>51</v>
      </c>
    </row>
    <row r="12" spans="1:10">
      <c r="A12" s="3">
        <v>10</v>
      </c>
      <c r="B12" s="3">
        <v>2</v>
      </c>
      <c r="C12" s="3">
        <v>409166</v>
      </c>
      <c r="D12" s="1" t="s">
        <v>52</v>
      </c>
      <c r="E12" s="1" t="s">
        <v>53</v>
      </c>
      <c r="F12" s="4" t="str">
        <f>LEFT(IFERROR(VLOOKUP(TRIM(C12),[1]!Table_Query_from_BetcoViews[[AlternateID]:[MainSKU]],4,FALSE),C12),6)</f>
        <v>E83798</v>
      </c>
      <c r="G12" s="4" t="str">
        <f>IFERROR(VLOOKUP(TRIM(C12),[1]!Table_Query_from_BetcoViews[[AlternateID]:[ItemDescr2]],5,FALSE),D12)</f>
        <v>Flat Washer M6x30x3 PVC Black</v>
      </c>
      <c r="H12" s="1" t="s">
        <v>54</v>
      </c>
      <c r="I12" s="1" t="s">
        <v>55</v>
      </c>
      <c r="J12" s="1" t="s">
        <v>56</v>
      </c>
    </row>
    <row r="13" spans="1:10">
      <c r="A13" s="3">
        <v>11</v>
      </c>
      <c r="B13" s="3">
        <v>1</v>
      </c>
      <c r="C13" s="3">
        <v>400250</v>
      </c>
      <c r="D13" s="1" t="s">
        <v>57</v>
      </c>
      <c r="E13" s="1" t="s">
        <v>58</v>
      </c>
      <c r="F13" s="4" t="str">
        <f>LEFT(IFERROR(VLOOKUP(TRIM(C13),[1]!Table_Query_from_BetcoViews[[AlternateID]:[MainSKU]],4,FALSE),C13),6)</f>
        <v>E83850</v>
      </c>
      <c r="G13" s="4" t="str">
        <f>IFERROR(VLOOKUP(TRIM(C13),[1]!Table_Query_from_BetcoViews[[AlternateID]:[ItemDescr2]],5,FALSE),D13)</f>
        <v>Flat Washer M5x20 SS</v>
      </c>
      <c r="H13" s="1" t="s">
        <v>59</v>
      </c>
      <c r="I13" s="1" t="s">
        <v>60</v>
      </c>
      <c r="J13" s="1" t="s">
        <v>61</v>
      </c>
    </row>
    <row r="14" spans="1:10">
      <c r="A14" s="3">
        <v>12</v>
      </c>
      <c r="B14" s="3">
        <v>1</v>
      </c>
      <c r="C14" s="3">
        <v>410264</v>
      </c>
      <c r="D14" s="1" t="s">
        <v>62</v>
      </c>
      <c r="E14" s="1" t="s">
        <v>63</v>
      </c>
      <c r="F14" s="4" t="str">
        <f>LEFT(IFERROR(VLOOKUP(TRIM(C14),[1]!Table_Query_from_BetcoViews[[AlternateID]:[MainSKU]],4,FALSE),C14),6)</f>
        <v>E83639</v>
      </c>
      <c r="G14" s="4" t="str">
        <f>IFERROR(VLOOKUP(TRIM(C14),[1]!Table_Query_from_BetcoViews[[AlternateID]:[ItemDescr2]],5,FALSE),D14)</f>
        <v>Solution control knob</v>
      </c>
      <c r="H14" s="1" t="s">
        <v>64</v>
      </c>
      <c r="I14" s="1" t="s">
        <v>65</v>
      </c>
      <c r="J14" s="1" t="s">
        <v>66</v>
      </c>
    </row>
    <row r="15" spans="1:10">
      <c r="A15" s="3">
        <v>13</v>
      </c>
      <c r="B15" s="3">
        <v>1</v>
      </c>
      <c r="C15" s="3">
        <v>409036</v>
      </c>
      <c r="D15" s="1" t="s">
        <v>67</v>
      </c>
      <c r="E15" s="1" t="s">
        <v>43</v>
      </c>
      <c r="F15" s="4" t="str">
        <f>LEFT(IFERROR(VLOOKUP(TRIM(C15),[1]!Table_Query_from_BetcoViews[[AlternateID]:[MainSKU]],4,FALSE),C15),6)</f>
        <v>E83535</v>
      </c>
      <c r="G15" s="4" t="str">
        <f>IFERROR(VLOOKUP(TRIM(C15),[1]!Table_Query_from_BetcoViews[[AlternateID]:[ItemDescr2]],5,FALSE),D15)</f>
        <v>Hex Nut, M5x5 Zinc</v>
      </c>
      <c r="H15" s="1" t="s">
        <v>44</v>
      </c>
      <c r="I15" s="1" t="s">
        <v>45</v>
      </c>
      <c r="J15" s="1" t="s">
        <v>46</v>
      </c>
    </row>
    <row r="16" spans="1:10">
      <c r="A16" s="3">
        <v>14</v>
      </c>
      <c r="B16" s="3">
        <v>4</v>
      </c>
      <c r="C16" s="3">
        <v>410297</v>
      </c>
      <c r="D16" s="1" t="s">
        <v>68</v>
      </c>
      <c r="E16" s="1" t="s">
        <v>69</v>
      </c>
      <c r="F16" s="4" t="str">
        <f>LEFT(IFERROR(VLOOKUP(TRIM(C16),[1]!Table_Query_from_BetcoViews[[AlternateID]:[MainSKU]],4,FALSE),C16),6)</f>
        <v>E83499</v>
      </c>
      <c r="G16" s="4" t="str">
        <f>IFERROR(VLOOKUP(TRIM(C16),[1]!Table_Query_from_BetcoViews[[AlternateID]:[ItemDescr2]],5,FALSE),D16)</f>
        <v>Clamp  DRS/CRS</v>
      </c>
      <c r="H16" s="1" t="s">
        <v>70</v>
      </c>
      <c r="I16" s="1" t="s">
        <v>71</v>
      </c>
      <c r="J16" s="1" t="s">
        <v>72</v>
      </c>
    </row>
    <row r="17" spans="1:10">
      <c r="A17" s="3">
        <v>15</v>
      </c>
      <c r="B17" s="3">
        <v>2</v>
      </c>
      <c r="C17" s="3">
        <v>410277</v>
      </c>
      <c r="D17" s="1" t="s">
        <v>73</v>
      </c>
      <c r="E17" s="1" t="s">
        <v>69</v>
      </c>
      <c r="F17" s="4" t="str">
        <f>LEFT(IFERROR(VLOOKUP(TRIM(C17),[1]!Table_Query_from_BetcoViews[[AlternateID]:[MainSKU]],4,FALSE),C17),6)</f>
        <v>E81565</v>
      </c>
      <c r="G17" s="4" t="str">
        <f>IFERROR(VLOOKUP(TRIM(C17),[1]!Table_Query_from_BetcoViews[[AlternateID]:[ItemDescr2]],5,FALSE),D17)</f>
        <v>Clamp, 4.8x200 Black</v>
      </c>
      <c r="H17" s="1" t="s">
        <v>70</v>
      </c>
      <c r="I17" s="1" t="s">
        <v>71</v>
      </c>
      <c r="J17" s="1" t="s">
        <v>72</v>
      </c>
    </row>
    <row r="18" spans="1:10">
      <c r="A18" s="3">
        <v>16</v>
      </c>
      <c r="B18" s="3">
        <v>1</v>
      </c>
      <c r="C18" s="3">
        <v>400884</v>
      </c>
      <c r="D18" s="1" t="s">
        <v>74</v>
      </c>
      <c r="E18" s="1" t="s">
        <v>75</v>
      </c>
      <c r="F18" s="4" t="str">
        <f>LEFT(IFERROR(VLOOKUP(TRIM(C18),[1]!Table_Query_from_BetcoViews[[AlternateID]:[MainSKU]],4,FALSE),C18),6)</f>
        <v>400884</v>
      </c>
      <c r="G18" s="4" t="str">
        <f>IFERROR(VLOOKUP(TRIM(C18),[1]!Table_Query_from_BetcoViews[[AlternateID]:[ItemDescr2]],5,FALSE),D18)</f>
        <v>DISTRIBUTORE SENZA LAMELLA</v>
      </c>
      <c r="H18" s="1" t="s">
        <v>10</v>
      </c>
      <c r="I18" s="1" t="s">
        <v>76</v>
      </c>
      <c r="J18" s="1" t="s">
        <v>77</v>
      </c>
    </row>
    <row r="19" spans="1:10">
      <c r="A19" s="3">
        <v>17</v>
      </c>
      <c r="B19" s="3">
        <v>1</v>
      </c>
      <c r="C19" s="3">
        <v>409072</v>
      </c>
      <c r="D19" s="1" t="s">
        <v>78</v>
      </c>
      <c r="E19" s="1" t="s">
        <v>43</v>
      </c>
      <c r="F19" s="4" t="str">
        <f>LEFT(IFERROR(VLOOKUP(TRIM(C19),[1]!Table_Query_from_BetcoViews[[AlternateID]:[MainSKU]],4,FALSE),C19),6)</f>
        <v>E88198</v>
      </c>
      <c r="G19" s="4" t="str">
        <f>IFERROR(VLOOKUP(TRIM(C19),[1]!Table_Query_from_BetcoViews[[AlternateID]:[ItemDescr2]],5,FALSE),D19)</f>
        <v>Nut</v>
      </c>
      <c r="H19" s="1" t="s">
        <v>44</v>
      </c>
      <c r="I19" s="1" t="s">
        <v>79</v>
      </c>
      <c r="J19" s="1" t="s">
        <v>46</v>
      </c>
    </row>
    <row r="20" spans="1:10">
      <c r="A20" s="3">
        <v>18</v>
      </c>
      <c r="B20" s="3">
        <v>1</v>
      </c>
      <c r="C20" s="3">
        <v>209649</v>
      </c>
      <c r="D20" s="1" t="s">
        <v>80</v>
      </c>
      <c r="E20" s="1" t="s">
        <v>81</v>
      </c>
      <c r="F20" s="4" t="str">
        <f>LEFT(IFERROR(VLOOKUP(TRIM(C20),[1]!Table_Query_from_BetcoViews[[AlternateID]:[MainSKU]],4,FALSE),C20),6)</f>
        <v>E82693</v>
      </c>
      <c r="G20" s="4" t="str">
        <f>IFERROR(VLOOKUP(TRIM(C20),[1]!Table_Query_from_BetcoViews[[AlternateID]:[ItemDescr2]],5,FALSE),D20)</f>
        <v>Hose, 17 OD x 12 ID x L 420</v>
      </c>
      <c r="H20" s="1" t="s">
        <v>82</v>
      </c>
      <c r="I20" s="1" t="s">
        <v>83</v>
      </c>
      <c r="J20" s="1" t="s">
        <v>84</v>
      </c>
    </row>
    <row r="21" spans="1:10">
      <c r="A21" s="3">
        <v>19</v>
      </c>
      <c r="B21" s="3">
        <v>2</v>
      </c>
      <c r="C21" s="3">
        <v>202230</v>
      </c>
      <c r="D21" s="1" t="s">
        <v>85</v>
      </c>
      <c r="E21" s="1" t="s">
        <v>81</v>
      </c>
      <c r="F21" s="4" t="str">
        <f>LEFT(IFERROR(VLOOKUP(TRIM(C21),[1]!Table_Query_from_BetcoViews[[AlternateID]:[MainSKU]],4,FALSE),C21),6)</f>
        <v>E82494</v>
      </c>
      <c r="G21" s="4" t="str">
        <f>IFERROR(VLOOKUP(TRIM(C21),[1]!Table_Query_from_BetcoViews[[AlternateID]:[ItemDescr2]],5,FALSE),D21)</f>
        <v>Tube, Solution Abila</v>
      </c>
      <c r="H21" s="1" t="s">
        <v>82</v>
      </c>
      <c r="I21" s="1" t="s">
        <v>83</v>
      </c>
      <c r="J21" s="1" t="s">
        <v>84</v>
      </c>
    </row>
    <row r="22" spans="1:10" ht="14.25">
      <c r="A22" s="2" t="s">
        <v>86</v>
      </c>
      <c r="F22" s="4" t="str">
        <f>LEFT(IFERROR(VLOOKUP(TRIM(C22),[1]!Table_Query_from_BetcoViews[[AlternateID]:[MainSKU]],4,FALSE),C22),6)</f>
        <v/>
      </c>
      <c r="G22" s="4">
        <f>IFERROR(VLOOKUP(TRIM(C22),[1]!Table_Query_from_BetcoViews[[AlternateID]:[ItemDescr2]],5,FALSE),D22)</f>
        <v>0</v>
      </c>
    </row>
    <row r="23" spans="1:10">
      <c r="A23" s="1" t="s">
        <v>1</v>
      </c>
      <c r="B23" s="1" t="s">
        <v>2</v>
      </c>
      <c r="C23" s="1" t="s">
        <v>3</v>
      </c>
      <c r="D23" s="1" t="s">
        <v>4</v>
      </c>
      <c r="E23" s="1" t="s">
        <v>5</v>
      </c>
      <c r="F23" s="4" t="str">
        <f>LEFT(IFERROR(VLOOKUP(TRIM(C23),[1]!Table_Query_from_BetcoViews[[AlternateID]:[MainSKU]],4,FALSE),C23),6)</f>
        <v>CODICE</v>
      </c>
      <c r="G23" s="4" t="str">
        <f>IFERROR(VLOOKUP(TRIM(C23),[1]!Table_Query_from_BetcoViews[[AlternateID]:[ItemDescr2]],5,FALSE),D23)</f>
        <v>DESCRIZIONE</v>
      </c>
      <c r="H23" s="1" t="s">
        <v>5</v>
      </c>
      <c r="I23" s="1" t="s">
        <v>6</v>
      </c>
      <c r="J23" s="1" t="s">
        <v>7</v>
      </c>
    </row>
    <row r="24" spans="1:10">
      <c r="A24" s="3">
        <v>1</v>
      </c>
      <c r="B24" s="3">
        <v>1</v>
      </c>
      <c r="C24" s="3">
        <v>410431</v>
      </c>
      <c r="D24" s="1" t="s">
        <v>8</v>
      </c>
      <c r="E24" s="1" t="s">
        <v>9</v>
      </c>
      <c r="F24" s="4" t="str">
        <f>LEFT(IFERROR(VLOOKUP(TRIM(C24),[1]!Table_Query_from_BetcoViews[[AlternateID]:[MainSKU]],4,FALSE),C24),6)</f>
        <v>E83943</v>
      </c>
      <c r="G24" s="4" t="str">
        <f>IFERROR(VLOOKUP(TRIM(C24),[1]!Table_Query_from_BetcoViews[[AlternateID]:[ItemDescr2]],5,FALSE),D24)</f>
        <v>Nipple, Double Male 3/8"</v>
      </c>
      <c r="H24" s="1" t="s">
        <v>10</v>
      </c>
      <c r="I24" s="1" t="s">
        <v>11</v>
      </c>
      <c r="J24" s="1" t="s">
        <v>12</v>
      </c>
    </row>
    <row r="25" spans="1:10">
      <c r="A25" s="3">
        <v>2</v>
      </c>
      <c r="B25" s="3">
        <v>1</v>
      </c>
      <c r="C25" s="3">
        <v>410332</v>
      </c>
      <c r="D25" s="1" t="s">
        <v>13</v>
      </c>
      <c r="E25" s="1" t="s">
        <v>14</v>
      </c>
      <c r="F25" s="4" t="str">
        <f>LEFT(IFERROR(VLOOKUP(TRIM(C25),[1]!Table_Query_from_BetcoViews[[AlternateID]:[MainSKU]],4,FALSE),C25),6)</f>
        <v>E83361</v>
      </c>
      <c r="G25" s="4" t="str">
        <f>IFERROR(VLOOKUP(TRIM(C25),[1]!Table_Query_from_BetcoViews[[AlternateID]:[ItemDescr2]],5,FALSE),D25)</f>
        <v>Ball Valve, 5/8 Double Female</v>
      </c>
      <c r="H25" s="1" t="s">
        <v>15</v>
      </c>
      <c r="I25" s="1" t="s">
        <v>16</v>
      </c>
      <c r="J25" s="1" t="s">
        <v>17</v>
      </c>
    </row>
    <row r="26" spans="1:10">
      <c r="A26" s="3">
        <v>3</v>
      </c>
      <c r="B26" s="3">
        <v>1</v>
      </c>
      <c r="C26" s="3">
        <v>420741</v>
      </c>
      <c r="D26" s="1" t="s">
        <v>18</v>
      </c>
      <c r="E26" s="1" t="s">
        <v>19</v>
      </c>
      <c r="F26" s="4" t="str">
        <f>LEFT(IFERROR(VLOOKUP(TRIM(C26),[1]!Table_Query_from_BetcoViews[[AlternateID]:[MainSKU]],4,FALSE),C26),6)</f>
        <v>E82269</v>
      </c>
      <c r="G26" s="4" t="str">
        <f>IFERROR(VLOOKUP(TRIM(C26),[1]!Table_Query_from_BetcoViews[[AlternateID]:[ItemDescr2]],5,FALSE),D26)</f>
        <v>Barbed Fitting, 3/8 in.</v>
      </c>
      <c r="H26" s="1" t="s">
        <v>10</v>
      </c>
      <c r="I26" s="1" t="s">
        <v>20</v>
      </c>
      <c r="J26" s="1" t="s">
        <v>21</v>
      </c>
    </row>
    <row r="27" spans="1:10">
      <c r="A27" s="3">
        <v>4</v>
      </c>
      <c r="B27" s="3">
        <v>1</v>
      </c>
      <c r="C27" s="3">
        <v>400881</v>
      </c>
      <c r="D27" s="1" t="s">
        <v>22</v>
      </c>
      <c r="E27" s="1" t="s">
        <v>23</v>
      </c>
      <c r="F27" s="4" t="str">
        <f>LEFT(IFERROR(VLOOKUP(TRIM(C27),[1]!Table_Query_from_BetcoViews[[AlternateID]:[MainSKU]],4,FALSE),C27),6)</f>
        <v>E83534</v>
      </c>
      <c r="G27" s="4" t="str">
        <f>IFERROR(VLOOKUP(TRIM(C27),[1]!Table_Query_from_BetcoViews[[AlternateID]:[ItemDescr2]],5,FALSE),D27)</f>
        <v>Solution valve lever</v>
      </c>
      <c r="H27" s="1" t="s">
        <v>24</v>
      </c>
      <c r="I27" s="1" t="s">
        <v>25</v>
      </c>
      <c r="J27" s="1" t="s">
        <v>26</v>
      </c>
    </row>
    <row r="28" spans="1:10">
      <c r="A28" s="3">
        <v>5</v>
      </c>
      <c r="B28" s="3">
        <v>1</v>
      </c>
      <c r="C28" s="3">
        <v>408767</v>
      </c>
      <c r="D28" s="1" t="s">
        <v>27</v>
      </c>
      <c r="E28" s="1" t="s">
        <v>28</v>
      </c>
      <c r="F28" s="4" t="str">
        <f>LEFT(IFERROR(VLOOKUP(TRIM(C28),[1]!Table_Query_from_BetcoViews[[AlternateID]:[MainSKU]],4,FALSE),C28),6)</f>
        <v>E83816</v>
      </c>
      <c r="G28" s="4" t="str">
        <f>IFERROR(VLOOKUP(TRIM(C28),[1]!Table_Query_from_BetcoViews[[AlternateID]:[ItemDescr2]],5,FALSE),D28)</f>
        <v>Screw</v>
      </c>
      <c r="H28" s="1" t="s">
        <v>29</v>
      </c>
      <c r="I28" s="1" t="s">
        <v>30</v>
      </c>
      <c r="J28" s="1" t="s">
        <v>31</v>
      </c>
    </row>
    <row r="29" spans="1:10">
      <c r="A29" s="3">
        <v>6</v>
      </c>
      <c r="B29" s="3">
        <v>1</v>
      </c>
      <c r="C29" s="3">
        <v>206843</v>
      </c>
      <c r="D29" s="1" t="s">
        <v>32</v>
      </c>
      <c r="E29" s="1" t="s">
        <v>33</v>
      </c>
      <c r="F29" s="4" t="str">
        <f>LEFT(IFERROR(VLOOKUP(TRIM(C29),[1]!Table_Query_from_BetcoViews[[AlternateID]:[MainSKU]],4,FALSE),C29),6)</f>
        <v>E83532</v>
      </c>
      <c r="G29" s="4" t="str">
        <f>IFERROR(VLOOKUP(TRIM(C29),[1]!Table_Query_from_BetcoViews[[AlternateID]:[ItemDescr2]],5,FALSE),D29)</f>
        <v>Solution rod</v>
      </c>
      <c r="H29" s="1" t="s">
        <v>34</v>
      </c>
      <c r="I29" s="1" t="s">
        <v>35</v>
      </c>
      <c r="J29" s="1" t="s">
        <v>36</v>
      </c>
    </row>
    <row r="30" spans="1:10">
      <c r="A30" s="3">
        <v>7</v>
      </c>
      <c r="B30" s="3">
        <v>1</v>
      </c>
      <c r="C30" s="3">
        <v>409394</v>
      </c>
      <c r="D30" s="1" t="s">
        <v>37</v>
      </c>
      <c r="E30" s="1" t="s">
        <v>38</v>
      </c>
      <c r="F30" s="4" t="str">
        <f>LEFT(IFERROR(VLOOKUP(TRIM(C30),[1]!Table_Query_from_BetcoViews[[AlternateID]:[MainSKU]],4,FALSE),C30),6)</f>
        <v>E83537</v>
      </c>
      <c r="G30" s="4" t="str">
        <f>IFERROR(VLOOKUP(TRIM(C30),[1]!Table_Query_from_BetcoViews[[AlternateID]:[ItemDescr2]],5,FALSE),D30)</f>
        <v>Clip</v>
      </c>
      <c r="H30" s="1" t="s">
        <v>39</v>
      </c>
      <c r="I30" s="1" t="s">
        <v>40</v>
      </c>
      <c r="J30" s="1" t="s">
        <v>41</v>
      </c>
    </row>
    <row r="31" spans="1:10">
      <c r="A31" s="3">
        <v>8</v>
      </c>
      <c r="B31" s="3">
        <v>1</v>
      </c>
      <c r="C31" s="3">
        <v>409127</v>
      </c>
      <c r="D31" s="1" t="s">
        <v>42</v>
      </c>
      <c r="E31" s="1" t="s">
        <v>43</v>
      </c>
      <c r="F31" s="4" t="str">
        <f>LEFT(IFERROR(VLOOKUP(TRIM(C31),[1]!Table_Query_from_BetcoViews[[AlternateID]:[MainSKU]],4,FALSE),C31),6)</f>
        <v>E83845</v>
      </c>
      <c r="G31" s="4" t="str">
        <f>IFERROR(VLOOKUP(TRIM(C31),[1]!Table_Query_from_BetcoViews[[AlternateID]:[ItemDescr2]],5,FALSE),D31)</f>
        <v>Nut, M5</v>
      </c>
      <c r="H31" s="1" t="s">
        <v>44</v>
      </c>
      <c r="I31" s="1" t="s">
        <v>45</v>
      </c>
      <c r="J31" s="1" t="s">
        <v>46</v>
      </c>
    </row>
    <row r="32" spans="1:10">
      <c r="A32" s="3">
        <v>9</v>
      </c>
      <c r="B32" s="3">
        <v>1</v>
      </c>
      <c r="C32" s="3">
        <v>408094</v>
      </c>
      <c r="D32" s="1" t="s">
        <v>47</v>
      </c>
      <c r="E32" s="1" t="s">
        <v>48</v>
      </c>
      <c r="F32" s="4" t="str">
        <f>LEFT(IFERROR(VLOOKUP(TRIM(C32),[1]!Table_Query_from_BetcoViews[[AlternateID]:[MainSKU]],4,FALSE),C32),6)</f>
        <v>E82309</v>
      </c>
      <c r="G32" s="4" t="str">
        <f>IFERROR(VLOOKUP(TRIM(C32),[1]!Table_Query_from_BetcoViews[[AlternateID]:[ItemDescr2]],5,FALSE),D32)</f>
        <v>Spring, Compression</v>
      </c>
      <c r="H32" s="1" t="s">
        <v>49</v>
      </c>
      <c r="I32" s="1" t="s">
        <v>50</v>
      </c>
      <c r="J32" s="1" t="s">
        <v>51</v>
      </c>
    </row>
    <row r="33" spans="1:10">
      <c r="A33" s="3">
        <v>10</v>
      </c>
      <c r="B33" s="3">
        <v>2</v>
      </c>
      <c r="C33" s="3">
        <v>409166</v>
      </c>
      <c r="D33" s="1" t="s">
        <v>52</v>
      </c>
      <c r="E33" s="1" t="s">
        <v>53</v>
      </c>
      <c r="F33" s="4" t="str">
        <f>LEFT(IFERROR(VLOOKUP(TRIM(C33),[1]!Table_Query_from_BetcoViews[[AlternateID]:[MainSKU]],4,FALSE),C33),6)</f>
        <v>E83798</v>
      </c>
      <c r="G33" s="4" t="str">
        <f>IFERROR(VLOOKUP(TRIM(C33),[1]!Table_Query_from_BetcoViews[[AlternateID]:[ItemDescr2]],5,FALSE),D33)</f>
        <v>Flat Washer M6x30x3 PVC Black</v>
      </c>
      <c r="H33" s="1" t="s">
        <v>54</v>
      </c>
      <c r="I33" s="1" t="s">
        <v>55</v>
      </c>
      <c r="J33" s="1" t="s">
        <v>56</v>
      </c>
    </row>
    <row r="34" spans="1:10">
      <c r="A34" s="3">
        <v>11</v>
      </c>
      <c r="B34" s="3">
        <v>1</v>
      </c>
      <c r="C34" s="3">
        <v>400250</v>
      </c>
      <c r="D34" s="1" t="s">
        <v>57</v>
      </c>
      <c r="E34" s="1" t="s">
        <v>58</v>
      </c>
      <c r="F34" s="4" t="str">
        <f>LEFT(IFERROR(VLOOKUP(TRIM(C34),[1]!Table_Query_from_BetcoViews[[AlternateID]:[MainSKU]],4,FALSE),C34),6)</f>
        <v>E83850</v>
      </c>
      <c r="G34" s="4" t="str">
        <f>IFERROR(VLOOKUP(TRIM(C34),[1]!Table_Query_from_BetcoViews[[AlternateID]:[ItemDescr2]],5,FALSE),D34)</f>
        <v>Flat Washer M5x20 SS</v>
      </c>
      <c r="H34" s="1" t="s">
        <v>59</v>
      </c>
      <c r="I34" s="1" t="s">
        <v>60</v>
      </c>
      <c r="J34" s="1" t="s">
        <v>61</v>
      </c>
    </row>
    <row r="35" spans="1:10">
      <c r="A35" s="3">
        <v>12</v>
      </c>
      <c r="B35" s="3">
        <v>1</v>
      </c>
      <c r="C35" s="3">
        <v>410264</v>
      </c>
      <c r="D35" s="1" t="s">
        <v>62</v>
      </c>
      <c r="E35" s="1" t="s">
        <v>63</v>
      </c>
      <c r="F35" s="4" t="str">
        <f>LEFT(IFERROR(VLOOKUP(TRIM(C35),[1]!Table_Query_from_BetcoViews[[AlternateID]:[MainSKU]],4,FALSE),C35),6)</f>
        <v>E83639</v>
      </c>
      <c r="G35" s="4" t="str">
        <f>IFERROR(VLOOKUP(TRIM(C35),[1]!Table_Query_from_BetcoViews[[AlternateID]:[ItemDescr2]],5,FALSE),D35)</f>
        <v>Solution control knob</v>
      </c>
      <c r="H35" s="1" t="s">
        <v>64</v>
      </c>
      <c r="I35" s="1" t="s">
        <v>65</v>
      </c>
      <c r="J35" s="1" t="s">
        <v>66</v>
      </c>
    </row>
    <row r="36" spans="1:10">
      <c r="A36" s="3">
        <v>13</v>
      </c>
      <c r="B36" s="3">
        <v>1</v>
      </c>
      <c r="C36" s="3">
        <v>409036</v>
      </c>
      <c r="D36" s="1" t="s">
        <v>67</v>
      </c>
      <c r="E36" s="1" t="s">
        <v>43</v>
      </c>
      <c r="F36" s="4" t="str">
        <f>LEFT(IFERROR(VLOOKUP(TRIM(C36),[1]!Table_Query_from_BetcoViews[[AlternateID]:[MainSKU]],4,FALSE),C36),6)</f>
        <v>E83535</v>
      </c>
      <c r="G36" s="4" t="str">
        <f>IFERROR(VLOOKUP(TRIM(C36),[1]!Table_Query_from_BetcoViews[[AlternateID]:[ItemDescr2]],5,FALSE),D36)</f>
        <v>Hex Nut, M5x5 Zinc</v>
      </c>
      <c r="H36" s="1" t="s">
        <v>44</v>
      </c>
      <c r="I36" s="1" t="s">
        <v>45</v>
      </c>
      <c r="J36" s="1" t="s">
        <v>46</v>
      </c>
    </row>
    <row r="37" spans="1:10">
      <c r="A37" s="3">
        <v>14</v>
      </c>
      <c r="B37" s="3">
        <v>2</v>
      </c>
      <c r="C37" s="3">
        <v>410297</v>
      </c>
      <c r="D37" s="1" t="s">
        <v>68</v>
      </c>
      <c r="E37" s="1" t="s">
        <v>69</v>
      </c>
      <c r="F37" s="4" t="str">
        <f>LEFT(IFERROR(VLOOKUP(TRIM(C37),[1]!Table_Query_from_BetcoViews[[AlternateID]:[MainSKU]],4,FALSE),C37),6)</f>
        <v>E83499</v>
      </c>
      <c r="G37" s="4" t="str">
        <f>IFERROR(VLOOKUP(TRIM(C37),[1]!Table_Query_from_BetcoViews[[AlternateID]:[ItemDescr2]],5,FALSE),D37)</f>
        <v>Clamp  DRS/CRS</v>
      </c>
      <c r="H37" s="1" t="s">
        <v>70</v>
      </c>
      <c r="I37" s="1" t="s">
        <v>71</v>
      </c>
      <c r="J37" s="1" t="s">
        <v>72</v>
      </c>
    </row>
    <row r="38" spans="1:10">
      <c r="A38" s="3">
        <v>15</v>
      </c>
      <c r="B38" s="3">
        <v>1</v>
      </c>
      <c r="C38" s="3">
        <v>209638</v>
      </c>
      <c r="D38" s="1" t="s">
        <v>87</v>
      </c>
      <c r="E38" s="1" t="s">
        <v>81</v>
      </c>
      <c r="F38" s="4" t="str">
        <f>LEFT(IFERROR(VLOOKUP(TRIM(C38),[1]!Table_Query_from_BetcoViews[[AlternateID]:[MainSKU]],4,FALSE),C38),6)</f>
        <v>E82306</v>
      </c>
      <c r="G38" s="4" t="str">
        <f>IFERROR(VLOOKUP(TRIM(C38),[1]!Table_Query_from_BetcoViews[[AlternateID]:[ItemDescr2]],5,FALSE),D38)</f>
        <v>Hose</v>
      </c>
      <c r="H38" s="1" t="s">
        <v>82</v>
      </c>
      <c r="I38" s="1" t="s">
        <v>83</v>
      </c>
      <c r="J38" s="1" t="s">
        <v>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J40"/>
  <sheetViews>
    <sheetView tabSelected="1" workbookViewId="0">
      <selection activeCell="B24" sqref="B24"/>
    </sheetView>
  </sheetViews>
  <sheetFormatPr defaultRowHeight="12.75"/>
  <cols>
    <col min="1" max="1" width="16.7109375" customWidth="1"/>
    <col min="2" max="2" width="7.5703125" style="5" customWidth="1"/>
    <col min="3" max="3" width="9.140625" style="5"/>
    <col min="4" max="4" width="31.85546875" customWidth="1"/>
    <col min="5" max="5" width="4" style="5" customWidth="1"/>
    <col min="6" max="6" width="1.85546875" customWidth="1"/>
    <col min="7" max="7" width="6.5703125" style="5" customWidth="1"/>
    <col min="8" max="8" width="9" style="5" customWidth="1"/>
    <col min="9" max="9" width="33.28515625" customWidth="1"/>
    <col min="10" max="10" width="6.42578125" style="5" customWidth="1"/>
  </cols>
  <sheetData>
    <row r="2" spans="2:5" ht="15.75">
      <c r="D2" s="11" t="s">
        <v>0</v>
      </c>
    </row>
    <row r="3" spans="2:5" ht="15.75">
      <c r="B3" s="6" t="s">
        <v>128</v>
      </c>
      <c r="C3" s="6" t="s">
        <v>129</v>
      </c>
      <c r="D3" s="7" t="s">
        <v>5</v>
      </c>
      <c r="E3" s="6" t="s">
        <v>130</v>
      </c>
    </row>
    <row r="4" spans="2:5" ht="15.75">
      <c r="B4" s="8">
        <v>1</v>
      </c>
      <c r="C4" s="8" t="s">
        <v>88</v>
      </c>
      <c r="D4" s="9" t="s">
        <v>89</v>
      </c>
      <c r="E4" s="8">
        <v>1</v>
      </c>
    </row>
    <row r="5" spans="2:5" ht="15.75">
      <c r="B5" s="8">
        <v>2</v>
      </c>
      <c r="C5" s="8" t="s">
        <v>90</v>
      </c>
      <c r="D5" s="9" t="s">
        <v>91</v>
      </c>
      <c r="E5" s="8">
        <v>1</v>
      </c>
    </row>
    <row r="6" spans="2:5" ht="15.75">
      <c r="B6" s="8">
        <v>3</v>
      </c>
      <c r="C6" s="8" t="s">
        <v>92</v>
      </c>
      <c r="D6" s="9" t="s">
        <v>93</v>
      </c>
      <c r="E6" s="8">
        <v>1</v>
      </c>
    </row>
    <row r="7" spans="2:5" ht="15.75">
      <c r="B7" s="8">
        <v>4</v>
      </c>
      <c r="C7" s="8" t="s">
        <v>94</v>
      </c>
      <c r="D7" s="9" t="s">
        <v>95</v>
      </c>
      <c r="E7" s="8">
        <v>1</v>
      </c>
    </row>
    <row r="8" spans="2:5" ht="15.75">
      <c r="B8" s="8">
        <v>5</v>
      </c>
      <c r="C8" s="8" t="s">
        <v>96</v>
      </c>
      <c r="D8" s="9" t="s">
        <v>97</v>
      </c>
      <c r="E8" s="8">
        <v>1</v>
      </c>
    </row>
    <row r="9" spans="2:5" ht="15.75">
      <c r="B9" s="8">
        <v>6</v>
      </c>
      <c r="C9" s="8" t="s">
        <v>98</v>
      </c>
      <c r="D9" s="9" t="s">
        <v>99</v>
      </c>
      <c r="E9" s="8">
        <v>1</v>
      </c>
    </row>
    <row r="10" spans="2:5" ht="15.75">
      <c r="B10" s="8">
        <v>7</v>
      </c>
      <c r="C10" s="8" t="s">
        <v>100</v>
      </c>
      <c r="D10" s="9" t="s">
        <v>101</v>
      </c>
      <c r="E10" s="8">
        <v>1</v>
      </c>
    </row>
    <row r="11" spans="2:5" ht="15.75">
      <c r="B11" s="8">
        <v>8</v>
      </c>
      <c r="C11" s="8" t="s">
        <v>102</v>
      </c>
      <c r="D11" s="9" t="s">
        <v>103</v>
      </c>
      <c r="E11" s="8">
        <v>1</v>
      </c>
    </row>
    <row r="12" spans="2:5" ht="15.75">
      <c r="B12" s="8">
        <v>9</v>
      </c>
      <c r="C12" s="8" t="s">
        <v>104</v>
      </c>
      <c r="D12" s="9" t="s">
        <v>105</v>
      </c>
      <c r="E12" s="8">
        <v>1</v>
      </c>
    </row>
    <row r="13" spans="2:5" ht="15.75">
      <c r="B13" s="8">
        <v>10</v>
      </c>
      <c r="C13" s="8" t="s">
        <v>106</v>
      </c>
      <c r="D13" s="9" t="s">
        <v>107</v>
      </c>
      <c r="E13" s="8">
        <v>2</v>
      </c>
    </row>
    <row r="14" spans="2:5" ht="15.75">
      <c r="B14" s="8">
        <v>11</v>
      </c>
      <c r="C14" s="8" t="s">
        <v>108</v>
      </c>
      <c r="D14" s="9" t="s">
        <v>109</v>
      </c>
      <c r="E14" s="8">
        <v>1</v>
      </c>
    </row>
    <row r="15" spans="2:5" ht="15.75">
      <c r="B15" s="8">
        <v>12</v>
      </c>
      <c r="C15" s="8" t="s">
        <v>110</v>
      </c>
      <c r="D15" s="9" t="s">
        <v>111</v>
      </c>
      <c r="E15" s="8">
        <v>1</v>
      </c>
    </row>
    <row r="16" spans="2:5" ht="15.75">
      <c r="B16" s="8">
        <v>13</v>
      </c>
      <c r="C16" s="8" t="s">
        <v>112</v>
      </c>
      <c r="D16" s="9" t="s">
        <v>113</v>
      </c>
      <c r="E16" s="8">
        <v>1</v>
      </c>
    </row>
    <row r="17" spans="2:5" ht="15.75">
      <c r="B17" s="8">
        <v>14</v>
      </c>
      <c r="C17" s="8" t="s">
        <v>114</v>
      </c>
      <c r="D17" s="9" t="s">
        <v>115</v>
      </c>
      <c r="E17" s="8">
        <v>4</v>
      </c>
    </row>
    <row r="18" spans="2:5" ht="15.75">
      <c r="B18" s="8">
        <v>15</v>
      </c>
      <c r="C18" s="8" t="s">
        <v>116</v>
      </c>
      <c r="D18" s="9" t="s">
        <v>117</v>
      </c>
      <c r="E18" s="8">
        <v>2</v>
      </c>
    </row>
    <row r="19" spans="2:5" ht="15.75">
      <c r="B19" s="8">
        <v>16</v>
      </c>
      <c r="C19" s="8" t="s">
        <v>118</v>
      </c>
      <c r="D19" s="9" t="s">
        <v>74</v>
      </c>
      <c r="E19" s="8">
        <v>1</v>
      </c>
    </row>
    <row r="20" spans="2:5" ht="15.75">
      <c r="B20" s="8">
        <v>17</v>
      </c>
      <c r="C20" s="8" t="s">
        <v>119</v>
      </c>
      <c r="D20" s="9" t="s">
        <v>120</v>
      </c>
      <c r="E20" s="8">
        <v>1</v>
      </c>
    </row>
    <row r="21" spans="2:5" ht="15.75">
      <c r="B21" s="8">
        <v>18</v>
      </c>
      <c r="C21" s="8" t="s">
        <v>121</v>
      </c>
      <c r="D21" s="9" t="s">
        <v>122</v>
      </c>
      <c r="E21" s="8">
        <v>1</v>
      </c>
    </row>
    <row r="22" spans="2:5" ht="15.75">
      <c r="B22" s="8">
        <v>19</v>
      </c>
      <c r="C22" s="8" t="s">
        <v>123</v>
      </c>
      <c r="D22" s="9" t="s">
        <v>124</v>
      </c>
      <c r="E22" s="8">
        <v>2</v>
      </c>
    </row>
    <row r="23" spans="2:5" ht="5.25" customHeight="1"/>
    <row r="24" spans="2:5" ht="15.75">
      <c r="C24" s="5" t="s">
        <v>125</v>
      </c>
      <c r="D24" s="10" t="s">
        <v>86</v>
      </c>
    </row>
    <row r="25" spans="2:5" ht="15.75" customHeight="1">
      <c r="B25" s="6" t="s">
        <v>128</v>
      </c>
      <c r="C25" s="6" t="s">
        <v>129</v>
      </c>
      <c r="D25" s="12" t="s">
        <v>5</v>
      </c>
      <c r="E25" s="6" t="s">
        <v>130</v>
      </c>
    </row>
    <row r="26" spans="2:5" ht="15.75">
      <c r="B26" s="8">
        <v>1</v>
      </c>
      <c r="C26" s="8" t="s">
        <v>88</v>
      </c>
      <c r="D26" s="13" t="s">
        <v>89</v>
      </c>
      <c r="E26" s="8">
        <v>1</v>
      </c>
    </row>
    <row r="27" spans="2:5" ht="15.75">
      <c r="B27" s="8">
        <v>2</v>
      </c>
      <c r="C27" s="8" t="s">
        <v>90</v>
      </c>
      <c r="D27" s="13" t="s">
        <v>91</v>
      </c>
      <c r="E27" s="8">
        <v>1</v>
      </c>
    </row>
    <row r="28" spans="2:5" ht="15.75">
      <c r="B28" s="8">
        <v>3</v>
      </c>
      <c r="C28" s="8" t="s">
        <v>92</v>
      </c>
      <c r="D28" s="13" t="s">
        <v>93</v>
      </c>
      <c r="E28" s="8">
        <v>1</v>
      </c>
    </row>
    <row r="29" spans="2:5" ht="15.75">
      <c r="B29" s="8">
        <v>4</v>
      </c>
      <c r="C29" s="8" t="s">
        <v>94</v>
      </c>
      <c r="D29" s="13" t="s">
        <v>95</v>
      </c>
      <c r="E29" s="8">
        <v>1</v>
      </c>
    </row>
    <row r="30" spans="2:5" ht="15.75">
      <c r="B30" s="8">
        <v>5</v>
      </c>
      <c r="C30" s="8" t="s">
        <v>96</v>
      </c>
      <c r="D30" s="13" t="s">
        <v>97</v>
      </c>
      <c r="E30" s="8">
        <v>1</v>
      </c>
    </row>
    <row r="31" spans="2:5" ht="15.75">
      <c r="B31" s="8">
        <v>6</v>
      </c>
      <c r="C31" s="8" t="s">
        <v>98</v>
      </c>
      <c r="D31" s="13" t="s">
        <v>99</v>
      </c>
      <c r="E31" s="8">
        <v>1</v>
      </c>
    </row>
    <row r="32" spans="2:5" ht="15.75">
      <c r="B32" s="8">
        <v>7</v>
      </c>
      <c r="C32" s="8" t="s">
        <v>100</v>
      </c>
      <c r="D32" s="13" t="s">
        <v>101</v>
      </c>
      <c r="E32" s="8">
        <v>1</v>
      </c>
    </row>
    <row r="33" spans="2:5" ht="15.75">
      <c r="B33" s="8">
        <v>8</v>
      </c>
      <c r="C33" s="8" t="s">
        <v>102</v>
      </c>
      <c r="D33" s="13" t="s">
        <v>103</v>
      </c>
      <c r="E33" s="8">
        <v>1</v>
      </c>
    </row>
    <row r="34" spans="2:5" ht="15.75">
      <c r="B34" s="8">
        <v>9</v>
      </c>
      <c r="C34" s="8" t="s">
        <v>104</v>
      </c>
      <c r="D34" s="13" t="s">
        <v>105</v>
      </c>
      <c r="E34" s="8">
        <v>1</v>
      </c>
    </row>
    <row r="35" spans="2:5" ht="15.75">
      <c r="B35" s="8">
        <v>10</v>
      </c>
      <c r="C35" s="8" t="s">
        <v>106</v>
      </c>
      <c r="D35" s="13" t="s">
        <v>107</v>
      </c>
      <c r="E35" s="8">
        <v>2</v>
      </c>
    </row>
    <row r="36" spans="2:5" ht="15.75">
      <c r="B36" s="8">
        <v>11</v>
      </c>
      <c r="C36" s="8" t="s">
        <v>108</v>
      </c>
      <c r="D36" s="13" t="s">
        <v>109</v>
      </c>
      <c r="E36" s="8">
        <v>1</v>
      </c>
    </row>
    <row r="37" spans="2:5" ht="15.75">
      <c r="B37" s="8">
        <v>12</v>
      </c>
      <c r="C37" s="8" t="s">
        <v>110</v>
      </c>
      <c r="D37" s="13" t="s">
        <v>111</v>
      </c>
      <c r="E37" s="8">
        <v>1</v>
      </c>
    </row>
    <row r="38" spans="2:5" ht="15.75">
      <c r="B38" s="8">
        <v>13</v>
      </c>
      <c r="C38" s="8" t="s">
        <v>112</v>
      </c>
      <c r="D38" s="13" t="s">
        <v>113</v>
      </c>
      <c r="E38" s="8">
        <v>1</v>
      </c>
    </row>
    <row r="39" spans="2:5" ht="15.75">
      <c r="B39" s="8">
        <v>14</v>
      </c>
      <c r="C39" s="8" t="s">
        <v>114</v>
      </c>
      <c r="D39" s="13" t="s">
        <v>115</v>
      </c>
      <c r="E39" s="8">
        <v>2</v>
      </c>
    </row>
    <row r="40" spans="2:5" ht="15.75">
      <c r="B40" s="8">
        <v>15</v>
      </c>
      <c r="C40" s="8" t="s">
        <v>126</v>
      </c>
      <c r="D40" s="13" t="s">
        <v>127</v>
      </c>
      <c r="E40" s="8">
        <v>1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21A9F9A-59A0-4ABA-8DC9-98BEBB595200}"/>
</file>

<file path=customXml/itemProps2.xml><?xml version="1.0" encoding="utf-8"?>
<ds:datastoreItem xmlns:ds="http://schemas.openxmlformats.org/officeDocument/2006/customXml" ds:itemID="{77BB8D2B-7D90-4D28-A9A5-9441136A0741}"/>
</file>

<file path=customXml/itemProps3.xml><?xml version="1.0" encoding="utf-8"?>
<ds:datastoreItem xmlns:ds="http://schemas.openxmlformats.org/officeDocument/2006/customXml" ds:itemID="{52C87CC8-B7EB-46B1-967C-725DC89DBCD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Crewman AS20B Parts Manual a 26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2010-08-31T20:25:21Z</cp:lastPrinted>
  <dcterms:created xsi:type="dcterms:W3CDTF">2010-08-31T20:25:04Z</dcterms:created>
  <dcterms:modified xsi:type="dcterms:W3CDTF">2010-08-31T20:25:27Z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